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ccarcam1_jh_edu/Documents/Ha_CCarcamo/03 My Publications/01_SWR1_sliding/Manuscript/Most Recent/eLife Resubmission May 2022/09 Resubmission/"/>
    </mc:Choice>
  </mc:AlternateContent>
  <xr:revisionPtr revIDLastSave="114" documentId="8_{7AC99446-3654-4ED9-902E-277DF671D317}" xr6:coauthVersionLast="47" xr6:coauthVersionMax="47" xr10:uidLastSave="{3C51A31E-30D0-4B7B-B4FF-DAF8D152F585}"/>
  <bookViews>
    <workbookView xWindow="43440" yWindow="5300" windowWidth="28800" windowHeight="15120" xr2:uid="{087D8F02-87FF-44AC-AA74-F8A9957BF3BB}"/>
  </bookViews>
  <sheets>
    <sheet name="Panel C" sheetId="3" r:id="rId1"/>
    <sheet name="Panel F SWR1 150bp DNA" sheetId="1" r:id="rId2"/>
    <sheet name="Panel H Swc2 150bp DN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" l="1"/>
  <c r="J18" i="1"/>
  <c r="J12" i="1"/>
  <c r="J6" i="1"/>
  <c r="J18" i="2"/>
  <c r="J12" i="2"/>
  <c r="J6" i="2"/>
  <c r="G26" i="1"/>
  <c r="F26" i="1"/>
  <c r="G25" i="1"/>
  <c r="F25" i="1"/>
  <c r="G24" i="1"/>
  <c r="F24" i="1"/>
  <c r="G20" i="1"/>
  <c r="F20" i="1"/>
  <c r="G19" i="1"/>
  <c r="H20" i="1" s="1"/>
  <c r="F19" i="1"/>
  <c r="G18" i="1"/>
  <c r="F18" i="1"/>
  <c r="H18" i="1" l="1"/>
  <c r="H26" i="1"/>
  <c r="H24" i="1"/>
  <c r="G14" i="1"/>
  <c r="F14" i="1"/>
  <c r="G13" i="1"/>
  <c r="F13" i="1"/>
  <c r="G12" i="1"/>
  <c r="F12" i="1"/>
  <c r="G6" i="1"/>
  <c r="G8" i="1"/>
  <c r="F8" i="1"/>
  <c r="G7" i="1"/>
  <c r="F7" i="1"/>
  <c r="F6" i="1"/>
  <c r="G20" i="2"/>
  <c r="F20" i="2"/>
  <c r="G19" i="2"/>
  <c r="F19" i="2"/>
  <c r="G18" i="2"/>
  <c r="F18" i="2"/>
  <c r="G14" i="2"/>
  <c r="F14" i="2"/>
  <c r="G13" i="2"/>
  <c r="F13" i="2"/>
  <c r="G12" i="2"/>
  <c r="F12" i="2"/>
  <c r="G7" i="2"/>
  <c r="G8" i="2"/>
  <c r="G6" i="2"/>
  <c r="F7" i="2"/>
  <c r="F8" i="2"/>
  <c r="F6" i="2"/>
  <c r="H6" i="2" l="1"/>
  <c r="H8" i="2"/>
  <c r="H14" i="2"/>
  <c r="H14" i="1"/>
  <c r="H12" i="1"/>
  <c r="H8" i="1"/>
  <c r="H6" i="1"/>
  <c r="H20" i="2"/>
  <c r="H18" i="2"/>
  <c r="H12" i="2"/>
</calcChain>
</file>

<file path=xl/sharedStrings.xml><?xml version="1.0" encoding="utf-8"?>
<sst xmlns="http://schemas.openxmlformats.org/spreadsheetml/2006/main" count="149" uniqueCount="43">
  <si>
    <t>ATP</t>
  </si>
  <si>
    <t>T2</t>
  </si>
  <si>
    <t>A2</t>
  </si>
  <si>
    <t>T1</t>
  </si>
  <si>
    <t>A1</t>
  </si>
  <si>
    <t>Data best fit to a double exponential decay function</t>
  </si>
  <si>
    <t>Data collected by X. Ashlee Feng</t>
  </si>
  <si>
    <t xml:space="preserve">Buffer Only </t>
  </si>
  <si>
    <t>Replicate</t>
  </si>
  <si>
    <t>% T2</t>
  </si>
  <si>
    <t>Amp Avg</t>
  </si>
  <si>
    <t>Std</t>
  </si>
  <si>
    <t>Avg Amp Avg</t>
  </si>
  <si>
    <t>ssDNA</t>
  </si>
  <si>
    <t>High Salt (200mM NaCl)</t>
  </si>
  <si>
    <t>N</t>
  </si>
  <si>
    <t>Data collected by Matt Poyton</t>
  </si>
  <si>
    <t>Buffer plus ATP</t>
  </si>
  <si>
    <t>Total N</t>
  </si>
  <si>
    <t>Statistical Tests</t>
  </si>
  <si>
    <t>Group 1</t>
  </si>
  <si>
    <t>Group 2</t>
  </si>
  <si>
    <t>Buffer Only</t>
  </si>
  <si>
    <t>High Salt</t>
  </si>
  <si>
    <t>Result (p-value)</t>
  </si>
  <si>
    <t> two-tailed P</t>
  </si>
  <si>
    <t>Condition</t>
  </si>
  <si>
    <t>SWR1 Buffer Only</t>
  </si>
  <si>
    <t>SWR1 ATP</t>
  </si>
  <si>
    <t>SWR1 High Salt</t>
  </si>
  <si>
    <t>SWR1 ssDNA</t>
  </si>
  <si>
    <t>`</t>
  </si>
  <si>
    <t>Swc2 Buffer Only</t>
  </si>
  <si>
    <t>Swc2 High Salt</t>
  </si>
  <si>
    <t>Swc2 ssDNA</t>
  </si>
  <si>
    <t> 0.0031</t>
  </si>
  <si>
    <t>DNA Length</t>
  </si>
  <si>
    <t>On Rate</t>
  </si>
  <si>
    <t>Error (St Dev)</t>
  </si>
  <si>
    <t>Norm On Rate</t>
  </si>
  <si>
    <t>Norm Error</t>
  </si>
  <si>
    <t xml:space="preserve">n = 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</si>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</sst>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1" fillId="2" borderId="1" xfId="0" applyFont="1" applyFill="1" applyBorder="1"/>
    <xf numFmtId="0" fontId="1" fillId="0" borderId="0" xfId="0" applyFont="1" applyFill="1" applyBorder="1"/>
    <xf numFmtId="0" fontId="0" fillId="0" borderId="0" xfId="0" applyBorder="1"/>
    <xf numFmtId="0" fontId="0" fillId="3" borderId="0" xfId="0" applyFill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C710D-7766-4DDE-89B0-72E8575827C1}">
  <dimension ref="A3:G15"/>
  <sheetViews>
    <sheetView tabSelected="1" workbookViewId="0">
      <selection activeCell="D26" sqref="D26"/>
    </sheetView>
  </sheetViews>
  <sheetFormatPr defaultRowHeight="14.75" x14ac:dyDescent="0.75"/>
  <cols>
    <col min="2" max="2" width="15.26953125" customWidth="1"/>
    <col min="3" max="3" width="13.1796875" customWidth="1"/>
    <col min="4" max="4" width="12.81640625" customWidth="1"/>
    <col min="5" max="5" width="12.90625" customWidth="1"/>
    <col min="6" max="6" width="15.26953125" customWidth="1"/>
  </cols>
  <sheetData>
    <row r="3" spans="1:7" ht="15.5" thickBot="1" x14ac:dyDescent="0.9">
      <c r="A3" t="s">
        <v>41</v>
      </c>
      <c r="B3" t="s">
        <v>36</v>
      </c>
      <c r="C3" s="9" t="s">
        <v>37</v>
      </c>
      <c r="D3" s="9" t="s">
        <v>38</v>
      </c>
      <c r="E3" t="s">
        <v>39</v>
      </c>
      <c r="F3" t="s">
        <v>40</v>
      </c>
    </row>
    <row r="4" spans="1:7" ht="15.5" thickBot="1" x14ac:dyDescent="0.9">
      <c r="A4">
        <v>40</v>
      </c>
      <c r="B4">
        <v>20</v>
      </c>
      <c r="C4" s="10">
        <v>5.0000000000000004E-8</v>
      </c>
      <c r="D4" s="11">
        <v>2E-8</v>
      </c>
      <c r="E4">
        <v>3.7500000000000006E-7</v>
      </c>
      <c r="F4">
        <v>1.4999999999999999E-7</v>
      </c>
    </row>
    <row r="5" spans="1:7" ht="15.5" thickBot="1" x14ac:dyDescent="0.9">
      <c r="A5">
        <v>67</v>
      </c>
      <c r="B5">
        <v>40</v>
      </c>
      <c r="C5" s="10">
        <v>8.9999999999999999E-8</v>
      </c>
      <c r="D5" s="11">
        <v>1E-8</v>
      </c>
      <c r="E5">
        <v>3.375E-7</v>
      </c>
      <c r="F5">
        <v>3.7499999999999998E-8</v>
      </c>
    </row>
    <row r="6" spans="1:7" ht="15.5" thickBot="1" x14ac:dyDescent="0.9">
      <c r="A6">
        <v>267</v>
      </c>
      <c r="B6">
        <v>60</v>
      </c>
      <c r="C6" s="10">
        <v>1.6E-7</v>
      </c>
      <c r="D6" s="11">
        <v>2E-8</v>
      </c>
      <c r="E6">
        <v>3.9999999999999998E-7</v>
      </c>
      <c r="F6">
        <v>4.9999999999999998E-8</v>
      </c>
    </row>
    <row r="7" spans="1:7" ht="15.5" thickBot="1" x14ac:dyDescent="0.9">
      <c r="A7">
        <v>129</v>
      </c>
      <c r="B7">
        <v>80</v>
      </c>
      <c r="C7" s="10">
        <v>1.7000000000000001E-7</v>
      </c>
      <c r="D7" s="11">
        <v>4.0000000000000001E-8</v>
      </c>
      <c r="E7">
        <v>3.1875000000000002E-7</v>
      </c>
      <c r="F7">
        <v>7.4999999999999997E-8</v>
      </c>
    </row>
    <row r="8" spans="1:7" ht="15.5" thickBot="1" x14ac:dyDescent="0.9">
      <c r="A8">
        <v>221</v>
      </c>
      <c r="B8">
        <v>100</v>
      </c>
      <c r="C8" s="10">
        <v>2.1000000000000003E-7</v>
      </c>
      <c r="D8" s="11">
        <v>3.0000000000000004E-8</v>
      </c>
      <c r="E8">
        <v>3.1500000000000005E-7</v>
      </c>
      <c r="F8">
        <v>4.5000000000000006E-8</v>
      </c>
    </row>
    <row r="9" spans="1:7" x14ac:dyDescent="0.75">
      <c r="A9">
        <v>409</v>
      </c>
      <c r="B9">
        <v>150</v>
      </c>
      <c r="C9" s="10">
        <v>3.5999999999999999E-7</v>
      </c>
      <c r="D9" s="11">
        <v>2E-8</v>
      </c>
      <c r="E9">
        <v>3.5999999999999999E-7</v>
      </c>
      <c r="F9">
        <v>2E-8</v>
      </c>
    </row>
    <row r="12" spans="1:7" x14ac:dyDescent="0.75">
      <c r="B12" t="s">
        <v>25</v>
      </c>
      <c r="C12" t="s">
        <v>19</v>
      </c>
    </row>
    <row r="13" spans="1:7" x14ac:dyDescent="0.75">
      <c r="B13" t="s">
        <v>20</v>
      </c>
      <c r="C13">
        <v>20</v>
      </c>
      <c r="D13">
        <v>20</v>
      </c>
      <c r="E13">
        <v>20</v>
      </c>
      <c r="F13">
        <v>20</v>
      </c>
      <c r="G13">
        <v>20</v>
      </c>
    </row>
    <row r="14" spans="1:7" x14ac:dyDescent="0.75">
      <c r="B14" t="s">
        <v>21</v>
      </c>
      <c r="C14">
        <v>40</v>
      </c>
      <c r="D14">
        <v>60</v>
      </c>
      <c r="E14">
        <v>80</v>
      </c>
      <c r="F14">
        <v>100</v>
      </c>
      <c r="G14">
        <v>150</v>
      </c>
    </row>
    <row r="15" spans="1:7" x14ac:dyDescent="0.75">
      <c r="B15" t="s">
        <v>24</v>
      </c>
      <c r="C15" t="s">
        <v>42</v>
      </c>
      <c r="D15" t="s">
        <v>42</v>
      </c>
      <c r="E15" t="s">
        <v>42</v>
      </c>
      <c r="F15" t="s">
        <v>42</v>
      </c>
      <c r="G15" t="s">
        <v>42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278D4-D385-459F-96AB-0FAE4264CAB6}">
  <dimension ref="A1:R27"/>
  <sheetViews>
    <sheetView zoomScale="62" zoomScaleNormal="62" workbookViewId="0">
      <selection activeCell="O34" sqref="O34"/>
    </sheetView>
  </sheetViews>
  <sheetFormatPr defaultRowHeight="14.75" x14ac:dyDescent="0.75"/>
  <cols>
    <col min="8" max="8" width="12.7265625" customWidth="1"/>
    <col min="11" max="11" width="4.36328125" customWidth="1"/>
    <col min="12" max="12" width="16.36328125" customWidth="1"/>
    <col min="13" max="13" width="12.54296875" customWidth="1"/>
    <col min="14" max="14" width="11.6328125" customWidth="1"/>
    <col min="15" max="15" width="12" customWidth="1"/>
    <col min="16" max="16" width="13.453125" customWidth="1"/>
  </cols>
  <sheetData>
    <row r="1" spans="1:18" x14ac:dyDescent="0.75">
      <c r="A1" t="s">
        <v>5</v>
      </c>
    </row>
    <row r="2" spans="1:18" x14ac:dyDescent="0.75">
      <c r="A2" t="s">
        <v>16</v>
      </c>
    </row>
    <row r="3" spans="1:18" ht="15.5" thickBot="1" x14ac:dyDescent="0.9"/>
    <row r="4" spans="1:18" ht="15.5" thickBot="1" x14ac:dyDescent="0.9">
      <c r="A4" s="12" t="s">
        <v>7</v>
      </c>
      <c r="B4" s="13"/>
      <c r="C4" s="13"/>
      <c r="D4" s="13"/>
      <c r="E4" s="13"/>
      <c r="F4" s="13"/>
      <c r="G4" s="13"/>
      <c r="H4" s="13"/>
      <c r="I4" s="13"/>
      <c r="J4" s="14"/>
      <c r="L4" t="s">
        <v>25</v>
      </c>
      <c r="M4" s="15" t="s">
        <v>19</v>
      </c>
      <c r="N4" s="16"/>
      <c r="O4" s="16"/>
      <c r="P4" s="16"/>
      <c r="Q4" s="16"/>
      <c r="R4" s="17"/>
    </row>
    <row r="5" spans="1:18" x14ac:dyDescent="0.75">
      <c r="A5" s="3" t="s">
        <v>8</v>
      </c>
      <c r="B5" s="5" t="s">
        <v>4</v>
      </c>
      <c r="C5" s="5" t="s">
        <v>3</v>
      </c>
      <c r="D5" s="5" t="s">
        <v>2</v>
      </c>
      <c r="E5" s="5" t="s">
        <v>1</v>
      </c>
      <c r="F5" s="5" t="s">
        <v>9</v>
      </c>
      <c r="G5" s="5" t="s">
        <v>10</v>
      </c>
      <c r="H5" s="6" t="s">
        <v>12</v>
      </c>
      <c r="I5" s="7" t="s">
        <v>15</v>
      </c>
      <c r="J5" s="6" t="s">
        <v>18</v>
      </c>
      <c r="L5" t="s">
        <v>20</v>
      </c>
      <c r="M5" t="s">
        <v>22</v>
      </c>
      <c r="N5" t="s">
        <v>22</v>
      </c>
      <c r="O5" t="s">
        <v>22</v>
      </c>
      <c r="P5" t="s">
        <v>13</v>
      </c>
      <c r="Q5" t="s">
        <v>13</v>
      </c>
      <c r="R5" t="s">
        <v>23</v>
      </c>
    </row>
    <row r="6" spans="1:18" x14ac:dyDescent="0.75">
      <c r="A6" s="3">
        <v>1</v>
      </c>
      <c r="B6">
        <v>0.76</v>
      </c>
      <c r="C6">
        <v>90.909090909090921</v>
      </c>
      <c r="D6">
        <v>0.22</v>
      </c>
      <c r="E6">
        <v>7.1428571428571423</v>
      </c>
      <c r="F6">
        <f>B6/(B6+D6)</f>
        <v>0.77551020408163263</v>
      </c>
      <c r="G6">
        <f>(D6*E6+B6*C6)/(D6+B6)</f>
        <v>72.104426186058845</v>
      </c>
      <c r="H6" s="1">
        <f>AVERAGE(G6:G8)</f>
        <v>52.033878473934465</v>
      </c>
      <c r="I6">
        <v>135</v>
      </c>
      <c r="J6" s="2">
        <f>SUM(I6:I8)</f>
        <v>563</v>
      </c>
      <c r="L6" t="s">
        <v>21</v>
      </c>
      <c r="M6" t="s">
        <v>13</v>
      </c>
      <c r="N6" t="s">
        <v>23</v>
      </c>
      <c r="O6" t="s">
        <v>0</v>
      </c>
      <c r="P6" t="s">
        <v>23</v>
      </c>
      <c r="Q6" t="s">
        <v>0</v>
      </c>
      <c r="R6" t="s">
        <v>0</v>
      </c>
    </row>
    <row r="7" spans="1:18" x14ac:dyDescent="0.75">
      <c r="A7" s="3">
        <v>2</v>
      </c>
      <c r="B7">
        <v>0.75</v>
      </c>
      <c r="C7">
        <v>52.631578947368425</v>
      </c>
      <c r="D7">
        <v>0.27</v>
      </c>
      <c r="E7">
        <v>3.2258064516129035</v>
      </c>
      <c r="F7">
        <f>B7/(B7+D7)</f>
        <v>0.73529411764705876</v>
      </c>
      <c r="G7">
        <f>(D7*E7+B7*C7)/(D7+B7)</f>
        <v>39.553580345550785</v>
      </c>
      <c r="H7" s="6" t="s">
        <v>11</v>
      </c>
      <c r="I7">
        <v>228</v>
      </c>
      <c r="L7" t="s">
        <v>24</v>
      </c>
      <c r="M7">
        <v>2.52E-2</v>
      </c>
      <c r="N7">
        <v>2.3800000000000002E-2</v>
      </c>
      <c r="O7">
        <v>0.81489999999999996</v>
      </c>
      <c r="P7">
        <v>0.77649999999999997</v>
      </c>
      <c r="Q7">
        <v>3.0999999999999999E-3</v>
      </c>
      <c r="R7" t="s">
        <v>35</v>
      </c>
    </row>
    <row r="8" spans="1:18" ht="15.5" thickBot="1" x14ac:dyDescent="0.9">
      <c r="A8" s="4">
        <v>3</v>
      </c>
      <c r="B8">
        <v>0.51</v>
      </c>
      <c r="C8">
        <v>76.92307692307692</v>
      </c>
      <c r="D8">
        <v>0.45</v>
      </c>
      <c r="E8">
        <v>7.6335877862595414</v>
      </c>
      <c r="F8">
        <f>B8/(B8+D8)</f>
        <v>0.53125</v>
      </c>
      <c r="G8">
        <f>(D8*E8+B8*C8)/(D8+B8)</f>
        <v>44.443628890193771</v>
      </c>
      <c r="H8" s="2">
        <f>STDEV(G6:G8)</f>
        <v>17.552729354454755</v>
      </c>
      <c r="I8">
        <v>200</v>
      </c>
    </row>
    <row r="9" spans="1:18" ht="15.5" thickBot="1" x14ac:dyDescent="0.9">
      <c r="A9" s="8"/>
      <c r="H9" s="8"/>
      <c r="L9" t="s">
        <v>26</v>
      </c>
      <c r="M9" t="s">
        <v>12</v>
      </c>
      <c r="N9" t="s">
        <v>11</v>
      </c>
    </row>
    <row r="10" spans="1:18" ht="15.5" thickBot="1" x14ac:dyDescent="0.9">
      <c r="A10" s="12" t="s">
        <v>17</v>
      </c>
      <c r="B10" s="13"/>
      <c r="C10" s="13"/>
      <c r="D10" s="13"/>
      <c r="E10" s="13"/>
      <c r="F10" s="13"/>
      <c r="G10" s="13"/>
      <c r="H10" s="13"/>
      <c r="I10" s="13"/>
      <c r="J10" s="14"/>
      <c r="L10" t="s">
        <v>27</v>
      </c>
      <c r="M10">
        <v>52.033878473934465</v>
      </c>
      <c r="N10">
        <v>17.552729354454755</v>
      </c>
    </row>
    <row r="11" spans="1:18" x14ac:dyDescent="0.75">
      <c r="A11" s="3" t="s">
        <v>8</v>
      </c>
      <c r="B11" s="5" t="s">
        <v>4</v>
      </c>
      <c r="C11" s="5" t="s">
        <v>3</v>
      </c>
      <c r="D11" s="5" t="s">
        <v>2</v>
      </c>
      <c r="E11" s="5" t="s">
        <v>1</v>
      </c>
      <c r="F11" s="5" t="s">
        <v>9</v>
      </c>
      <c r="G11" s="5" t="s">
        <v>10</v>
      </c>
      <c r="H11" s="6" t="s">
        <v>12</v>
      </c>
      <c r="I11" s="7" t="s">
        <v>15</v>
      </c>
      <c r="J11" s="6" t="s">
        <v>18</v>
      </c>
      <c r="L11" t="s">
        <v>28</v>
      </c>
      <c r="M11">
        <v>49.226380645498296</v>
      </c>
      <c r="N11">
        <v>8.3917080309374423</v>
      </c>
    </row>
    <row r="12" spans="1:18" x14ac:dyDescent="0.75">
      <c r="A12" s="3">
        <v>1</v>
      </c>
      <c r="B12">
        <v>0.74</v>
      </c>
      <c r="C12">
        <v>58.823529411764703</v>
      </c>
      <c r="D12">
        <v>0.31</v>
      </c>
      <c r="E12">
        <v>1.9230769230769229</v>
      </c>
      <c r="F12">
        <f>B12/(B12+D12)</f>
        <v>0.7047619047619047</v>
      </c>
      <c r="G12">
        <f>(D12*E12+B12*C12)/(D12+B12)</f>
        <v>42.024348200818785</v>
      </c>
      <c r="H12" s="1">
        <f>AVERAGE(G12:G14)</f>
        <v>49.226380645498296</v>
      </c>
      <c r="I12">
        <v>198</v>
      </c>
      <c r="J12" s="2">
        <f>SUM(I12:I14)</f>
        <v>588</v>
      </c>
      <c r="L12" t="s">
        <v>29</v>
      </c>
      <c r="M12">
        <v>15.164543425412992</v>
      </c>
      <c r="N12">
        <v>3.9530341532635145</v>
      </c>
    </row>
    <row r="13" spans="1:18" x14ac:dyDescent="0.75">
      <c r="A13" s="3">
        <v>2</v>
      </c>
      <c r="B13">
        <v>0.73</v>
      </c>
      <c r="C13">
        <v>62.5</v>
      </c>
      <c r="D13">
        <v>0.27</v>
      </c>
      <c r="E13">
        <v>5.8823529411764701</v>
      </c>
      <c r="F13">
        <f>B13/(B13+D13)</f>
        <v>0.73</v>
      </c>
      <c r="G13">
        <f>(D13*E13+B13*C13)/(D13+B13)</f>
        <v>47.213235294117645</v>
      </c>
      <c r="H13" s="6" t="s">
        <v>11</v>
      </c>
      <c r="I13">
        <v>192</v>
      </c>
      <c r="L13" t="s">
        <v>30</v>
      </c>
      <c r="M13">
        <v>16.071095063219513</v>
      </c>
      <c r="N13">
        <v>3.33120499971599</v>
      </c>
    </row>
    <row r="14" spans="1:18" ht="15.5" thickBot="1" x14ac:dyDescent="0.9">
      <c r="A14" s="4">
        <v>3</v>
      </c>
      <c r="B14">
        <v>0.6</v>
      </c>
      <c r="C14">
        <v>100</v>
      </c>
      <c r="D14">
        <v>0.45</v>
      </c>
      <c r="E14">
        <v>3.0303030303030303</v>
      </c>
      <c r="F14">
        <f>B14/(B14+D14)</f>
        <v>0.5714285714285714</v>
      </c>
      <c r="G14">
        <f>(D14*E14+B14*C14)/(D14+B14)</f>
        <v>58.441558441558442</v>
      </c>
      <c r="H14" s="2">
        <f>STDEV(G12:G14)</f>
        <v>8.3917080309374423</v>
      </c>
      <c r="I14">
        <v>198</v>
      </c>
      <c r="L14" t="s">
        <v>32</v>
      </c>
      <c r="M14">
        <v>12.5372638628063</v>
      </c>
      <c r="N14">
        <v>3.2302679421348581</v>
      </c>
    </row>
    <row r="15" spans="1:18" ht="15.5" thickBot="1" x14ac:dyDescent="0.9">
      <c r="A15" s="8"/>
      <c r="H15" s="8"/>
      <c r="L15" t="s">
        <v>33</v>
      </c>
      <c r="M15">
        <v>2.9130635645083225</v>
      </c>
      <c r="N15">
        <v>1.5523349783870763</v>
      </c>
    </row>
    <row r="16" spans="1:18" ht="15.5" thickBot="1" x14ac:dyDescent="0.9">
      <c r="A16" s="12" t="s">
        <v>14</v>
      </c>
      <c r="B16" s="13"/>
      <c r="C16" s="13"/>
      <c r="D16" s="13"/>
      <c r="E16" s="13"/>
      <c r="F16" s="13"/>
      <c r="G16" s="13"/>
      <c r="H16" s="13"/>
      <c r="I16" s="13"/>
      <c r="J16" s="14"/>
      <c r="L16" t="s">
        <v>34</v>
      </c>
      <c r="M16">
        <v>1.677807956079558</v>
      </c>
      <c r="N16">
        <v>0.17150174016062369</v>
      </c>
    </row>
    <row r="17" spans="1:10" x14ac:dyDescent="0.75">
      <c r="A17" s="3" t="s">
        <v>8</v>
      </c>
      <c r="B17" s="5" t="s">
        <v>4</v>
      </c>
      <c r="C17" s="5" t="s">
        <v>3</v>
      </c>
      <c r="D17" s="5" t="s">
        <v>2</v>
      </c>
      <c r="E17" s="5" t="s">
        <v>1</v>
      </c>
      <c r="F17" s="5" t="s">
        <v>9</v>
      </c>
      <c r="G17" s="5" t="s">
        <v>10</v>
      </c>
      <c r="H17" s="6" t="s">
        <v>12</v>
      </c>
      <c r="I17" s="7" t="s">
        <v>15</v>
      </c>
      <c r="J17" s="6" t="s">
        <v>18</v>
      </c>
    </row>
    <row r="18" spans="1:10" x14ac:dyDescent="0.75">
      <c r="A18" s="3">
        <v>1</v>
      </c>
      <c r="B18">
        <v>0.89</v>
      </c>
      <c r="C18">
        <v>1.3513513513513513</v>
      </c>
      <c r="D18">
        <v>0.28000000000000003</v>
      </c>
      <c r="E18">
        <v>40</v>
      </c>
      <c r="F18">
        <f>B18/(B18+D18)</f>
        <v>0.76068376068376076</v>
      </c>
      <c r="G18">
        <f>(D18*E18+B18*C18)/(D18+B18)</f>
        <v>10.600600600600602</v>
      </c>
      <c r="H18" s="1">
        <f>AVERAGE(G18:G20)</f>
        <v>15.164543425412992</v>
      </c>
      <c r="I18">
        <v>169</v>
      </c>
      <c r="J18" s="2">
        <f>SUM(I18:I20)</f>
        <v>538</v>
      </c>
    </row>
    <row r="19" spans="1:10" x14ac:dyDescent="0.75">
      <c r="A19" s="3">
        <v>2</v>
      </c>
      <c r="B19">
        <v>0.76</v>
      </c>
      <c r="C19">
        <v>14.492753623188404</v>
      </c>
      <c r="D19">
        <v>0.44</v>
      </c>
      <c r="E19">
        <v>22.72727272727273</v>
      </c>
      <c r="F19">
        <f>B19/(B19+D19)</f>
        <v>0.63333333333333341</v>
      </c>
      <c r="G19">
        <f>(D19*E19+B19*C19)/(D19+B19)</f>
        <v>17.512077294685991</v>
      </c>
      <c r="H19" s="6" t="s">
        <v>11</v>
      </c>
      <c r="I19">
        <v>201</v>
      </c>
    </row>
    <row r="20" spans="1:10" ht="15.5" thickBot="1" x14ac:dyDescent="0.9">
      <c r="A20" s="4">
        <v>3</v>
      </c>
      <c r="B20">
        <v>0.68</v>
      </c>
      <c r="C20">
        <v>2.3809523809523809</v>
      </c>
      <c r="D20">
        <v>0.42</v>
      </c>
      <c r="E20">
        <v>41.666666666666664</v>
      </c>
      <c r="F20">
        <f>B20/(B20+D20)</f>
        <v>0.61818181818181817</v>
      </c>
      <c r="G20">
        <f>(D20*E20+B20*C20)/(D20+B20)</f>
        <v>17.38095238095238</v>
      </c>
      <c r="H20" s="2">
        <f>STDEV(G18:G20)</f>
        <v>3.9530341532635145</v>
      </c>
      <c r="I20">
        <v>168</v>
      </c>
    </row>
    <row r="21" spans="1:10" ht="15.5" thickBot="1" x14ac:dyDescent="0.9">
      <c r="A21" s="8"/>
      <c r="H21" s="8"/>
    </row>
    <row r="22" spans="1:10" ht="15.5" thickBot="1" x14ac:dyDescent="0.9">
      <c r="A22" s="12" t="s">
        <v>13</v>
      </c>
      <c r="B22" s="13"/>
      <c r="C22" s="13"/>
      <c r="D22" s="13"/>
      <c r="E22" s="13"/>
      <c r="F22" s="13"/>
      <c r="G22" s="13"/>
      <c r="H22" s="13"/>
      <c r="I22" s="13"/>
      <c r="J22" s="14"/>
    </row>
    <row r="23" spans="1:10" x14ac:dyDescent="0.75">
      <c r="A23" s="3" t="s">
        <v>8</v>
      </c>
      <c r="B23" s="5" t="s">
        <v>4</v>
      </c>
      <c r="C23" s="5" t="s">
        <v>3</v>
      </c>
      <c r="D23" s="5" t="s">
        <v>2</v>
      </c>
      <c r="E23" s="5" t="s">
        <v>1</v>
      </c>
      <c r="F23" s="5" t="s">
        <v>9</v>
      </c>
      <c r="G23" s="5" t="s">
        <v>10</v>
      </c>
      <c r="H23" s="6" t="s">
        <v>12</v>
      </c>
      <c r="I23" s="7" t="s">
        <v>15</v>
      </c>
      <c r="J23" s="6" t="s">
        <v>18</v>
      </c>
    </row>
    <row r="24" spans="1:10" x14ac:dyDescent="0.75">
      <c r="A24" s="3">
        <v>1</v>
      </c>
      <c r="B24">
        <v>0.69</v>
      </c>
      <c r="C24">
        <v>1.5151515151515151</v>
      </c>
      <c r="D24">
        <v>0.42</v>
      </c>
      <c r="E24">
        <v>40</v>
      </c>
      <c r="F24">
        <f>D24/(D24+B24)</f>
        <v>0.3783783783783784</v>
      </c>
      <c r="G24">
        <f>(B24*C24+D24*E24)/(B24+D24)</f>
        <v>16.076986076986081</v>
      </c>
      <c r="H24" s="1">
        <f>AVERAGE(G24:G26)</f>
        <v>16.071095063219513</v>
      </c>
      <c r="I24">
        <v>431</v>
      </c>
      <c r="J24" s="2">
        <f>SUM(I24:I26)</f>
        <v>750</v>
      </c>
    </row>
    <row r="25" spans="1:10" x14ac:dyDescent="0.75">
      <c r="A25" s="3">
        <v>2</v>
      </c>
      <c r="B25">
        <v>0.83</v>
      </c>
      <c r="C25">
        <v>1.996007984031936</v>
      </c>
      <c r="D25">
        <v>0.28999999999999998</v>
      </c>
      <c r="E25">
        <v>43.478260869565219</v>
      </c>
      <c r="F25">
        <f t="shared" ref="F25:F26" si="0">D25/(D25+B25)</f>
        <v>0.25892857142857145</v>
      </c>
      <c r="G25">
        <f t="shared" ref="G25:G26" si="1">(B25*C25+D25*E25)/(B25+D25)</f>
        <v>12.736948463321804</v>
      </c>
      <c r="H25" s="6" t="s">
        <v>11</v>
      </c>
      <c r="I25">
        <v>172</v>
      </c>
    </row>
    <row r="26" spans="1:10" ht="15.5" thickBot="1" x14ac:dyDescent="0.9">
      <c r="A26" s="4">
        <v>3</v>
      </c>
      <c r="B26">
        <v>0.76</v>
      </c>
      <c r="C26">
        <v>2.2727272727272729</v>
      </c>
      <c r="D26">
        <v>0.36</v>
      </c>
      <c r="E26">
        <v>55.555555555555557</v>
      </c>
      <c r="F26">
        <f t="shared" si="0"/>
        <v>0.3214285714285714</v>
      </c>
      <c r="G26">
        <f t="shared" si="1"/>
        <v>19.399350649350648</v>
      </c>
      <c r="H26" s="2">
        <f>STDEV(G24:G26)</f>
        <v>3.33120499971599</v>
      </c>
      <c r="I26">
        <v>147</v>
      </c>
    </row>
    <row r="27" spans="1:10" x14ac:dyDescent="0.75">
      <c r="A27" s="8"/>
      <c r="H27" s="8"/>
    </row>
  </sheetData>
  <mergeCells count="5">
    <mergeCell ref="A4:J4"/>
    <mergeCell ref="A10:J10"/>
    <mergeCell ref="A16:J16"/>
    <mergeCell ref="A22:J22"/>
    <mergeCell ref="M4:R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F75F5-AC3B-470E-8504-092D0DFACA06}">
  <dimension ref="A1:O20"/>
  <sheetViews>
    <sheetView zoomScale="85" zoomScaleNormal="85" workbookViewId="0">
      <selection activeCell="L4" sqref="L4:O7"/>
    </sheetView>
  </sheetViews>
  <sheetFormatPr defaultRowHeight="14.75" x14ac:dyDescent="0.75"/>
  <cols>
    <col min="8" max="8" width="12.26953125" customWidth="1"/>
    <col min="12" max="12" width="14.1328125" customWidth="1"/>
    <col min="13" max="13" width="11.5" customWidth="1"/>
    <col min="14" max="14" width="11.453125" customWidth="1"/>
    <col min="15" max="15" width="9.90625" customWidth="1"/>
  </cols>
  <sheetData>
    <row r="1" spans="1:15" x14ac:dyDescent="0.75">
      <c r="A1" t="s">
        <v>5</v>
      </c>
    </row>
    <row r="2" spans="1:15" x14ac:dyDescent="0.75">
      <c r="A2" t="s">
        <v>6</v>
      </c>
    </row>
    <row r="3" spans="1:15" ht="15.5" thickBot="1" x14ac:dyDescent="0.9"/>
    <row r="4" spans="1:15" ht="15.5" thickBot="1" x14ac:dyDescent="0.9">
      <c r="A4" s="12" t="s">
        <v>7</v>
      </c>
      <c r="B4" s="13"/>
      <c r="C4" s="13"/>
      <c r="D4" s="13"/>
      <c r="E4" s="13"/>
      <c r="F4" s="13"/>
      <c r="G4" s="13"/>
      <c r="H4" s="13"/>
      <c r="I4" s="13"/>
      <c r="J4" s="14"/>
      <c r="L4" t="s">
        <v>25</v>
      </c>
      <c r="M4" s="15" t="s">
        <v>19</v>
      </c>
      <c r="N4" s="16"/>
      <c r="O4" s="17"/>
    </row>
    <row r="5" spans="1:15" x14ac:dyDescent="0.75">
      <c r="A5" s="3" t="s">
        <v>8</v>
      </c>
      <c r="B5" s="5" t="s">
        <v>4</v>
      </c>
      <c r="C5" s="5" t="s">
        <v>3</v>
      </c>
      <c r="D5" s="5" t="s">
        <v>2</v>
      </c>
      <c r="E5" s="5" t="s">
        <v>1</v>
      </c>
      <c r="F5" s="5" t="s">
        <v>9</v>
      </c>
      <c r="G5" s="5" t="s">
        <v>10</v>
      </c>
      <c r="H5" s="6" t="s">
        <v>12</v>
      </c>
      <c r="I5" s="7" t="s">
        <v>15</v>
      </c>
      <c r="J5" s="6" t="s">
        <v>18</v>
      </c>
      <c r="L5" t="s">
        <v>20</v>
      </c>
      <c r="M5" t="s">
        <v>22</v>
      </c>
      <c r="N5" t="s">
        <v>22</v>
      </c>
      <c r="O5" t="s">
        <v>13</v>
      </c>
    </row>
    <row r="6" spans="1:15" x14ac:dyDescent="0.75">
      <c r="A6" s="3">
        <v>1</v>
      </c>
      <c r="B6">
        <v>0.56208999999999998</v>
      </c>
      <c r="C6">
        <v>0.91601999999999995</v>
      </c>
      <c r="D6">
        <v>0.42369000000000001</v>
      </c>
      <c r="E6">
        <v>28.20966</v>
      </c>
      <c r="F6">
        <f>D6/(D6+B6)</f>
        <v>0.42980178133051999</v>
      </c>
      <c r="G6">
        <f>(B6*C6+D6*E6)/(B6+D6)</f>
        <v>12.646875090993934</v>
      </c>
      <c r="H6" s="1">
        <f>AVERAGE(G6:G8)</f>
        <v>12.5372638628063</v>
      </c>
      <c r="I6">
        <v>338</v>
      </c>
      <c r="J6" s="2">
        <f>SUM(I6:I8)</f>
        <v>1027</v>
      </c>
      <c r="L6" t="s">
        <v>21</v>
      </c>
      <c r="M6" t="s">
        <v>13</v>
      </c>
      <c r="N6" t="s">
        <v>23</v>
      </c>
      <c r="O6" t="s">
        <v>23</v>
      </c>
    </row>
    <row r="7" spans="1:15" x14ac:dyDescent="0.75">
      <c r="A7" s="3">
        <v>2</v>
      </c>
      <c r="B7">
        <v>0.58730000000000004</v>
      </c>
      <c r="C7">
        <v>1.1555800000000001</v>
      </c>
      <c r="D7">
        <v>0.40276000000000001</v>
      </c>
      <c r="E7">
        <v>36.936360000000001</v>
      </c>
      <c r="F7">
        <f t="shared" ref="F7:F8" si="0">D7/(D7+B7)</f>
        <v>0.40680362806294568</v>
      </c>
      <c r="G7">
        <f t="shared" ref="G7:G8" si="1">(B7*C7+D7*E7)/(B7+D7)</f>
        <v>15.711331118922084</v>
      </c>
      <c r="H7" s="6" t="s">
        <v>11</v>
      </c>
      <c r="I7">
        <v>415</v>
      </c>
      <c r="L7" t="s">
        <v>24</v>
      </c>
      <c r="M7">
        <v>4.4000000000000003E-3</v>
      </c>
      <c r="N7">
        <v>9.7000000000000003E-3</v>
      </c>
      <c r="O7">
        <v>0.24260000000000001</v>
      </c>
    </row>
    <row r="8" spans="1:15" ht="15.5" thickBot="1" x14ac:dyDescent="0.9">
      <c r="A8" s="4">
        <v>3</v>
      </c>
      <c r="B8">
        <v>0.65212000000000003</v>
      </c>
      <c r="C8">
        <v>0.7994</v>
      </c>
      <c r="D8">
        <v>0.34205999999999998</v>
      </c>
      <c r="E8">
        <v>25.37106</v>
      </c>
      <c r="F8">
        <f t="shared" si="0"/>
        <v>0.34406244342070846</v>
      </c>
      <c r="G8">
        <f t="shared" si="1"/>
        <v>9.2535853785028852</v>
      </c>
      <c r="H8" s="2">
        <f>STDEV(G6:G8)</f>
        <v>3.2302679421348581</v>
      </c>
      <c r="I8">
        <v>274</v>
      </c>
    </row>
    <row r="9" spans="1:15" ht="15.5" thickBot="1" x14ac:dyDescent="0.9">
      <c r="M9" t="s">
        <v>12</v>
      </c>
      <c r="N9" t="s">
        <v>11</v>
      </c>
    </row>
    <row r="10" spans="1:15" ht="15.5" thickBot="1" x14ac:dyDescent="0.9">
      <c r="A10" s="12" t="s">
        <v>13</v>
      </c>
      <c r="B10" s="13"/>
      <c r="C10" s="13"/>
      <c r="D10" s="13"/>
      <c r="E10" s="13"/>
      <c r="F10" s="13"/>
      <c r="G10" s="13"/>
      <c r="H10" s="13"/>
      <c r="I10" s="13"/>
      <c r="J10" s="14"/>
      <c r="L10" t="s">
        <v>32</v>
      </c>
      <c r="M10">
        <v>12.5372638628063</v>
      </c>
      <c r="N10">
        <v>3.2302679421348581</v>
      </c>
    </row>
    <row r="11" spans="1:15" x14ac:dyDescent="0.75">
      <c r="A11" s="3" t="s">
        <v>8</v>
      </c>
      <c r="B11" s="5" t="s">
        <v>4</v>
      </c>
      <c r="C11" s="5" t="s">
        <v>3</v>
      </c>
      <c r="D11" s="5" t="s">
        <v>2</v>
      </c>
      <c r="E11" s="5" t="s">
        <v>1</v>
      </c>
      <c r="F11" s="5" t="s">
        <v>9</v>
      </c>
      <c r="G11" s="5" t="s">
        <v>10</v>
      </c>
      <c r="H11" s="6" t="s">
        <v>12</v>
      </c>
      <c r="I11" s="7" t="s">
        <v>15</v>
      </c>
      <c r="J11" s="6" t="s">
        <v>18</v>
      </c>
      <c r="L11" t="s">
        <v>33</v>
      </c>
      <c r="M11">
        <v>2.9130635645083225</v>
      </c>
      <c r="N11">
        <v>1.5523349783870763</v>
      </c>
    </row>
    <row r="12" spans="1:15" x14ac:dyDescent="0.75">
      <c r="A12" s="3">
        <v>1</v>
      </c>
      <c r="B12">
        <v>0.71897</v>
      </c>
      <c r="C12">
        <v>0.23050000000000001</v>
      </c>
      <c r="D12">
        <v>0.21809999999999999</v>
      </c>
      <c r="E12">
        <v>6.8702800000000002</v>
      </c>
      <c r="F12">
        <f>D12/(D12+B12)</f>
        <v>0.23274675317745738</v>
      </c>
      <c r="G12">
        <f>(B12*C12+D12*E12)/(B12+D12)</f>
        <v>1.7758872368126182</v>
      </c>
      <c r="H12" s="1">
        <f>AVERAGE(G12:G14)</f>
        <v>1.677807956079558</v>
      </c>
      <c r="I12">
        <v>293</v>
      </c>
      <c r="J12" s="2">
        <f>SUM(I12:I14)</f>
        <v>699</v>
      </c>
      <c r="L12" t="s">
        <v>34</v>
      </c>
      <c r="M12">
        <v>1.677807956079558</v>
      </c>
      <c r="N12">
        <v>0.17150174016062369</v>
      </c>
    </row>
    <row r="13" spans="1:15" x14ac:dyDescent="0.75">
      <c r="A13" s="3">
        <v>2</v>
      </c>
      <c r="B13">
        <v>1.3216699999999999</v>
      </c>
      <c r="C13">
        <v>0.26433000000000001</v>
      </c>
      <c r="D13">
        <v>0.29758000000000001</v>
      </c>
      <c r="E13">
        <v>6.8780599999999996</v>
      </c>
      <c r="F13">
        <f t="shared" ref="F13:F14" si="2">D13/(D13+B13)</f>
        <v>0.1837764397097422</v>
      </c>
      <c r="G13">
        <f t="shared" ref="G13:G14" si="3">(B13*C13+D13*E13)/(B13+D13)</f>
        <v>1.479777752601513</v>
      </c>
      <c r="H13" s="6" t="s">
        <v>11</v>
      </c>
      <c r="I13">
        <v>218</v>
      </c>
    </row>
    <row r="14" spans="1:15" ht="15.5" thickBot="1" x14ac:dyDescent="0.9">
      <c r="A14" s="4">
        <v>3</v>
      </c>
      <c r="B14">
        <v>0.67930999999999997</v>
      </c>
      <c r="C14">
        <v>0.24662000000000001</v>
      </c>
      <c r="D14">
        <v>0.23812</v>
      </c>
      <c r="E14">
        <v>6.1458000000000004</v>
      </c>
      <c r="F14">
        <f t="shared" si="2"/>
        <v>0.25955113741647867</v>
      </c>
      <c r="G14">
        <f t="shared" si="3"/>
        <v>1.7777588788245424</v>
      </c>
      <c r="H14" s="2">
        <f>STDEV(G12:G14)</f>
        <v>0.17150174016062369</v>
      </c>
      <c r="I14">
        <v>188</v>
      </c>
    </row>
    <row r="15" spans="1:15" ht="15.5" thickBot="1" x14ac:dyDescent="0.9">
      <c r="M15" t="s">
        <v>31</v>
      </c>
    </row>
    <row r="16" spans="1:15" ht="15.5" thickBot="1" x14ac:dyDescent="0.9">
      <c r="A16" s="12" t="s">
        <v>14</v>
      </c>
      <c r="B16" s="13"/>
      <c r="C16" s="13"/>
      <c r="D16" s="13"/>
      <c r="E16" s="13"/>
      <c r="F16" s="13"/>
      <c r="G16" s="13"/>
      <c r="H16" s="13"/>
      <c r="I16" s="13"/>
      <c r="J16" s="14"/>
    </row>
    <row r="17" spans="1:10" x14ac:dyDescent="0.75">
      <c r="A17" s="3" t="s">
        <v>8</v>
      </c>
      <c r="B17" s="5" t="s">
        <v>4</v>
      </c>
      <c r="C17" s="5" t="s">
        <v>3</v>
      </c>
      <c r="D17" s="5" t="s">
        <v>2</v>
      </c>
      <c r="E17" s="5" t="s">
        <v>1</v>
      </c>
      <c r="F17" s="5" t="s">
        <v>9</v>
      </c>
      <c r="G17" s="5" t="s">
        <v>10</v>
      </c>
      <c r="H17" s="6" t="s">
        <v>12</v>
      </c>
      <c r="I17" s="7" t="s">
        <v>15</v>
      </c>
      <c r="J17" s="6" t="s">
        <v>18</v>
      </c>
    </row>
    <row r="18" spans="1:10" x14ac:dyDescent="0.75">
      <c r="A18" s="3">
        <v>1</v>
      </c>
      <c r="B18">
        <v>0.60138999999999998</v>
      </c>
      <c r="C18">
        <v>0.41289999999999999</v>
      </c>
      <c r="D18">
        <v>0.39409</v>
      </c>
      <c r="E18">
        <v>11.17202</v>
      </c>
      <c r="F18">
        <f>D18/(D18+B18)</f>
        <v>0.39587937477397839</v>
      </c>
      <c r="G18">
        <f>(B18*C18+D18*E18)/(B18+D18)</f>
        <v>4.672213698718207</v>
      </c>
      <c r="H18" s="1">
        <f>AVERAGE(G18:G20)</f>
        <v>2.9130635645083225</v>
      </c>
      <c r="I18">
        <v>249</v>
      </c>
      <c r="J18" s="2">
        <f>SUM(I18:I20)</f>
        <v>605</v>
      </c>
    </row>
    <row r="19" spans="1:10" x14ac:dyDescent="0.75">
      <c r="A19" s="3">
        <v>2</v>
      </c>
      <c r="B19">
        <v>0.71662999999999999</v>
      </c>
      <c r="C19">
        <v>0.27404000000000001</v>
      </c>
      <c r="D19">
        <v>0.26955000000000001</v>
      </c>
      <c r="E19">
        <v>7.8013500000000002</v>
      </c>
      <c r="F19">
        <f t="shared" ref="F19:F20" si="4">D19/(D19+B19)</f>
        <v>0.27332738445314242</v>
      </c>
      <c r="G19">
        <f t="shared" ref="G19:G20" si="5">(B19*C19+D19*E19)/(B19+D19)</f>
        <v>2.3314599542679835</v>
      </c>
      <c r="H19" s="6" t="s">
        <v>11</v>
      </c>
      <c r="I19">
        <v>245</v>
      </c>
    </row>
    <row r="20" spans="1:10" ht="15.5" thickBot="1" x14ac:dyDescent="0.9">
      <c r="A20" s="4">
        <v>3</v>
      </c>
      <c r="B20">
        <v>0.81623000000000001</v>
      </c>
      <c r="C20">
        <v>0.25900000000000001</v>
      </c>
      <c r="D20">
        <v>0.18010000000000001</v>
      </c>
      <c r="E20">
        <v>8.4272299999999998</v>
      </c>
      <c r="F20">
        <f t="shared" si="4"/>
        <v>0.18076340168418095</v>
      </c>
      <c r="G20">
        <f t="shared" si="5"/>
        <v>1.7355170405387772</v>
      </c>
      <c r="H20" s="2">
        <f>STDEV(G18:G20)</f>
        <v>1.5523349783870763</v>
      </c>
      <c r="I20">
        <v>111</v>
      </c>
    </row>
  </sheetData>
  <mergeCells count="4">
    <mergeCell ref="M4:O4"/>
    <mergeCell ref="A4:J4"/>
    <mergeCell ref="A10:J10"/>
    <mergeCell ref="A16:J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 C</vt:lpstr>
      <vt:lpstr>Panel F SWR1 150bp DNA</vt:lpstr>
      <vt:lpstr>Panel H Swc2 150bp DNA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Poyton</dc:creator>
  <cp:lastModifiedBy>Claudia Carcamo</cp:lastModifiedBy>
  <dcterms:created xsi:type="dcterms:W3CDTF">2021-06-07T14:36:48Z</dcterms:created>
  <dcterms:modified xsi:type="dcterms:W3CDTF">2022-07-19T20:00:33Z</dcterms:modified>
</cp:coreProperties>
</file>